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500"/>
  </bookViews>
  <sheets>
    <sheet name="Ком.предложение" sheetId="1" r:id="rId1"/>
    <sheet name="себестоимость" sheetId="2" state="hidden" r:id="rId2"/>
  </sheets>
  <definedNames>
    <definedName name="_xlnm.Print_Area" localSheetId="0">Ком.предложение!$A$1:$F$149</definedName>
  </definedNames>
  <calcPr calcId="144525" iterateDelta="1E-4"/>
</workbook>
</file>

<file path=xl/calcChain.xml><?xml version="1.0" encoding="utf-8"?>
<calcChain xmlns="http://schemas.openxmlformats.org/spreadsheetml/2006/main">
  <c r="E18" i="1" l="1"/>
  <c r="E16" i="1"/>
  <c r="E17" i="1"/>
  <c r="E30" i="1" l="1"/>
  <c r="F22" i="2" l="1"/>
  <c r="F21" i="2"/>
  <c r="F20" i="2"/>
  <c r="F18" i="2"/>
  <c r="F17" i="2"/>
  <c r="F16" i="2"/>
  <c r="F15" i="2"/>
  <c r="F14" i="2"/>
  <c r="F13" i="2"/>
  <c r="F12" i="2"/>
  <c r="F11" i="2"/>
  <c r="F10" i="2"/>
  <c r="F9" i="2"/>
  <c r="F8" i="2"/>
  <c r="F5" i="2"/>
  <c r="F23" i="2" s="1"/>
  <c r="E37" i="1"/>
  <c r="E36" i="1"/>
  <c r="E29" i="1"/>
  <c r="E28" i="1"/>
  <c r="E27" i="1"/>
  <c r="E26" i="1"/>
  <c r="E25" i="1"/>
  <c r="E24" i="1"/>
  <c r="E23" i="1"/>
  <c r="E22" i="1"/>
  <c r="E15" i="1"/>
  <c r="E42" i="1" s="1"/>
  <c r="E34" i="1" l="1"/>
  <c r="E39" i="1"/>
  <c r="E40" i="1" l="1"/>
</calcChain>
</file>

<file path=xl/sharedStrings.xml><?xml version="1.0" encoding="utf-8"?>
<sst xmlns="http://schemas.openxmlformats.org/spreadsheetml/2006/main" count="125" uniqueCount="96">
  <si>
    <t>Коммерческое предложение по бурению и обустройству скважины</t>
  </si>
  <si>
    <t>Глубина скважины</t>
  </si>
  <si>
    <t>Погружение насоса (пог.м.):</t>
  </si>
  <si>
    <t>Траншея (пог.м.):</t>
  </si>
  <si>
    <t>Доставка в область, км.</t>
  </si>
  <si>
    <t>Раздел 1. Бурение скважины</t>
  </si>
  <si>
    <t>кол-во</t>
  </si>
  <si>
    <t>Цена</t>
  </si>
  <si>
    <t>Сумма</t>
  </si>
  <si>
    <t>м/п</t>
  </si>
  <si>
    <t xml:space="preserve">Итого по разделу, бурение, руб. </t>
  </si>
  <si>
    <t>Товар</t>
  </si>
  <si>
    <t>Количество</t>
  </si>
  <si>
    <t>Раздел 2. Оборудование и комплектация</t>
  </si>
  <si>
    <t>шт</t>
  </si>
  <si>
    <t>Муфта ПНД 32х1" НР Unidelta</t>
  </si>
  <si>
    <t>Ниппель НН 1"(латунь)</t>
  </si>
  <si>
    <t>Обратный клапан с металлическим седлом ITAP 1"</t>
  </si>
  <si>
    <t xml:space="preserve">Труба ПНД 32х3,0 мм SDR 11 (PN 16), </t>
  </si>
  <si>
    <t>м</t>
  </si>
  <si>
    <t>Трос нержавеющая сталь 7x7 AISI 304, 4мм</t>
  </si>
  <si>
    <t>Зажим для троса, AISI 316 (A4), 3-4мм</t>
  </si>
  <si>
    <t>комплект</t>
  </si>
  <si>
    <t>Расходные материалы</t>
  </si>
  <si>
    <t>Итого по разделу, руб.:</t>
  </si>
  <si>
    <t>Раздел 3. Монтажные, копательные работы, доставка</t>
  </si>
  <si>
    <t>Итого по разделу обустройство:</t>
  </si>
  <si>
    <t>Итого:</t>
  </si>
  <si>
    <t>Итого по смете руб.:</t>
  </si>
  <si>
    <t>Смета составлена на ориентировочной глубине скважины и может отличатся от окончательной стоимости сметы. Точный расчет по бурению будет произведен по итогу бурения, точный расчет по обустройству скважины будет произведет после получения паспорта скважины!</t>
  </si>
  <si>
    <t>Предложение "ЭКОНОМ"</t>
  </si>
  <si>
    <t>Виды работ</t>
  </si>
  <si>
    <t>Описание</t>
  </si>
  <si>
    <t>Ед.изм.</t>
  </si>
  <si>
    <t>Кол-во / ед.изм.</t>
  </si>
  <si>
    <t>Цена / ед.изм., руб.</t>
  </si>
  <si>
    <t>Стоимость, руб.</t>
  </si>
  <si>
    <t>Буровые работы</t>
  </si>
  <si>
    <t>Бурение скважины на известняк</t>
  </si>
  <si>
    <t>Обсадная труба: стальная, диаметр 133 мм.</t>
  </si>
  <si>
    <t>метр</t>
  </si>
  <si>
    <t>Обустройство скважины</t>
  </si>
  <si>
    <t>Оборудование</t>
  </si>
  <si>
    <t>Скважинный насос Grundfos SP 5A-44</t>
  </si>
  <si>
    <t>Мощность 4000 Вт., Напряжение 380 В., Высота подъема 180 м. Производительность 5 м3/ч.</t>
  </si>
  <si>
    <t>шт.</t>
  </si>
  <si>
    <t>teplo-comfort.ru (6-8 недель, под заказ)</t>
  </si>
  <si>
    <t>Шкаф автоматики</t>
  </si>
  <si>
    <t>Оголовок Джилекс</t>
  </si>
  <si>
    <t>чугунный 120-140 на 40 мм.</t>
  </si>
  <si>
    <t>Трос</t>
  </si>
  <si>
    <t>нержавеющий 5 мм.</t>
  </si>
  <si>
    <t>Провод подольский</t>
  </si>
  <si>
    <t>ПВС 4х4</t>
  </si>
  <si>
    <t>ПНД труба для воды</t>
  </si>
  <si>
    <t>Диаметр 40 мм. толщина стены 3 мм., атм.давление 16 bar</t>
  </si>
  <si>
    <t>Краны</t>
  </si>
  <si>
    <t>дюймовые, шаровые</t>
  </si>
  <si>
    <t>Кессон квадратный металлический</t>
  </si>
  <si>
    <t>Размеры: 2000х1500х1500 мм., толщина 4мм., горловина 800 мм.</t>
  </si>
  <si>
    <t>наш</t>
  </si>
  <si>
    <t>Гидроаккумулятор Джилекс 400л. металлический</t>
  </si>
  <si>
    <t>Размеры: 1110х650х650 мм.</t>
  </si>
  <si>
    <t>gidtepla.ru (в наличии)</t>
  </si>
  <si>
    <t>Фитинги, муфты, хомуты, монометр, реле давления, термоусадка</t>
  </si>
  <si>
    <t>в ассортименте</t>
  </si>
  <si>
    <t>Обратный клапан</t>
  </si>
  <si>
    <t>дюймовый</t>
  </si>
  <si>
    <t>Работы по обустройству</t>
  </si>
  <si>
    <t>Трактор</t>
  </si>
  <si>
    <t>Котлован под кессон 1,7х1,7х2 м.</t>
  </si>
  <si>
    <t>3 часа</t>
  </si>
  <si>
    <t>Доставка кессона</t>
  </si>
  <si>
    <t>Итого</t>
  </si>
  <si>
    <t>Конструкция артезианских и песчаных скважин на воду</t>
  </si>
  <si>
    <t>Бурение скважины УРБ 2А2 (Сталь 133мм + ПНД 117мм)</t>
  </si>
  <si>
    <t xml:space="preserve">Монтажные работы по обустройству скважины (Монтаж насосного
оборудования, монтаж летнгего крана, пусконаладка) </t>
  </si>
  <si>
    <t>Транспортные расходы</t>
  </si>
  <si>
    <t>Оголовок скважинный "Джилекс" ОСП 110-130/32</t>
  </si>
  <si>
    <t>Кран для летнего полива с реле протока</t>
  </si>
  <si>
    <t>Насос погружной скважинный Belamos TF3-80 2,7 м3/час, 45 л/мин, Н-80 м, d-78 мм, каб. 50 м.</t>
  </si>
  <si>
    <t>Сливной клапан</t>
  </si>
  <si>
    <r>
      <t xml:space="preserve">Скидка - 10% на обустройство скважины. </t>
    </r>
    <r>
      <rPr>
        <b/>
        <sz val="12"/>
        <rFont val="Cambria"/>
        <family val="1"/>
        <charset val="204"/>
      </rPr>
      <t xml:space="preserve">Итого с учетом скидки: </t>
    </r>
  </si>
  <si>
    <t>Обустройство скважины "Летник" с дальнейшим переоборудованием на круглый год</t>
  </si>
  <si>
    <t>Обустройство с адаптером</t>
  </si>
  <si>
    <t>Обустройство с Кессоном</t>
  </si>
  <si>
    <t>Aqua drilling</t>
  </si>
  <si>
    <t>Тел:+7 (999) 997-64-98</t>
  </si>
  <si>
    <t>http://burmos.ru</t>
  </si>
  <si>
    <t>Примечание: Глубина скважины ориентировочная и может отличаться как меньшую, так и в большую сторону! Смета составлена на основе ориентировочной глубины загрузки насоса! Минимальная стоимость бурения 100.000 руб. Разведочное бурение 1.500 руб/м</t>
  </si>
  <si>
    <t>Фильтр скважинный</t>
  </si>
  <si>
    <t>Бурение скважины УРБ 2А2 (НПВХ125мм )</t>
  </si>
  <si>
    <t>Наименование материалов и оборудлвания</t>
  </si>
  <si>
    <t xml:space="preserve">Адрес объекта:. </t>
  </si>
  <si>
    <t>Заказчик:</t>
  </si>
  <si>
    <t>Оперативный выезд специалиста.
Гарантия качества.
Гибкий подход к работе. 
Доверяя нам - Вы доверяете профессионалам!
Телефон +7 (999) 997-64-98
Адрес Россия, г. Москва, Волоколамское шоссе, дом 72 стр.2
E-mail dvromanov1@rambler.ru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</si>
</sst>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&quot;р.&quot;"/>
    <numFmt numFmtId="166" formatCode="#,##0.00\ [$₽-419];[Red]\-#,##0.00\ [$₽-419]"/>
  </numFmts>
  <fonts count="29">
    <font>
      <sz val="8"/>
      <color rgb="FF000000"/>
      <name val="Arial"/>
      <family val="2"/>
      <charset val="1"/>
    </font>
    <font>
      <b/>
      <i/>
      <sz val="16"/>
      <color rgb="FFC9211E"/>
      <name val="Arial Black"/>
      <family val="2"/>
      <charset val="204"/>
    </font>
    <font>
      <b/>
      <i/>
      <sz val="16"/>
      <color rgb="FF0070C0"/>
      <name val="Arial Black"/>
      <family val="2"/>
      <charset val="204"/>
    </font>
    <font>
      <b/>
      <sz val="14"/>
      <color rgb="FF000000"/>
      <name val="Cambria"/>
      <family val="1"/>
      <charset val="1"/>
    </font>
    <font>
      <b/>
      <sz val="12"/>
      <color rgb="FF000000"/>
      <name val="Cambria"/>
      <family val="1"/>
      <charset val="1"/>
    </font>
    <font>
      <b/>
      <sz val="12"/>
      <color rgb="FF000000"/>
      <name val="Arial"/>
      <family val="2"/>
      <charset val="1"/>
    </font>
    <font>
      <b/>
      <sz val="14"/>
      <color rgb="FFFF0000"/>
      <name val="Cambria"/>
      <family val="1"/>
      <charset val="1"/>
    </font>
    <font>
      <b/>
      <sz val="14"/>
      <color rgb="FF000000"/>
      <name val="Calibri"/>
      <family val="2"/>
      <charset val="204"/>
    </font>
    <font>
      <b/>
      <sz val="11"/>
      <name val="Cambria"/>
      <family val="1"/>
      <charset val="1"/>
    </font>
    <font>
      <b/>
      <sz val="10"/>
      <name val="Cambria"/>
      <family val="1"/>
      <charset val="1"/>
    </font>
    <font>
      <b/>
      <sz val="10"/>
      <color rgb="FF000000"/>
      <name val="Cambria"/>
      <family val="1"/>
      <charset val="1"/>
    </font>
    <font>
      <sz val="11"/>
      <color rgb="FF000000"/>
      <name val="Cambria"/>
      <family val="1"/>
      <charset val="1"/>
    </font>
    <font>
      <sz val="10"/>
      <color rgb="FF000000"/>
      <name val="Cambria"/>
      <family val="1"/>
      <charset val="1"/>
    </font>
    <font>
      <b/>
      <sz val="8"/>
      <color rgb="FF000000"/>
      <name val="Cambria"/>
      <family val="1"/>
      <charset val="1"/>
    </font>
    <font>
      <b/>
      <i/>
      <sz val="10.5"/>
      <color rgb="FFC9211E"/>
      <name val="Cambria"/>
      <family val="1"/>
      <charset val="204"/>
    </font>
    <font>
      <b/>
      <sz val="11"/>
      <color rgb="FF000000"/>
      <name val="Cambria"/>
      <family val="1"/>
      <charset val="1"/>
    </font>
    <font>
      <b/>
      <sz val="11"/>
      <color rgb="FF000000"/>
      <name val="Calibri"/>
      <family val="2"/>
      <charset val="204"/>
    </font>
    <font>
      <b/>
      <sz val="8"/>
      <color rgb="FF000000"/>
      <name val="Arial"/>
      <family val="2"/>
      <charset val="1"/>
    </font>
    <font>
      <b/>
      <sz val="16"/>
      <color rgb="FF000000"/>
      <name val="Calibri"/>
      <family val="2"/>
      <charset val="204"/>
    </font>
    <font>
      <b/>
      <sz val="10"/>
      <color rgb="FF000000"/>
      <name val="Cambria"/>
      <family val="1"/>
      <charset val="204"/>
      <scheme val="major"/>
    </font>
    <font>
      <b/>
      <i/>
      <sz val="18"/>
      <color theme="1" tint="0.34998626667073579"/>
      <name val="Arial Black"/>
      <family val="2"/>
      <charset val="204"/>
    </font>
    <font>
      <b/>
      <sz val="12"/>
      <color theme="1" tint="0.34998626667073579"/>
      <name val="Arial Black"/>
      <family val="2"/>
      <charset val="1"/>
    </font>
    <font>
      <sz val="10"/>
      <color rgb="FF000000"/>
      <name val="Cambria"/>
      <family val="1"/>
      <charset val="204"/>
    </font>
    <font>
      <b/>
      <u/>
      <sz val="14"/>
      <color rgb="FF000000"/>
      <name val="Segoe UI Black"/>
      <family val="2"/>
      <charset val="204"/>
    </font>
    <font>
      <b/>
      <sz val="18"/>
      <color rgb="FFC9211E"/>
      <name val="Carlito"/>
      <family val="2"/>
      <charset val="204"/>
    </font>
    <font>
      <b/>
      <sz val="18"/>
      <color rgb="FFC00000"/>
      <name val="Carlito"/>
      <family val="2"/>
      <charset val="204"/>
    </font>
    <font>
      <b/>
      <sz val="12"/>
      <color rgb="FFFF0000"/>
      <name val="Cambria"/>
      <family val="1"/>
      <charset val="1"/>
    </font>
    <font>
      <b/>
      <sz val="12"/>
      <name val="Cambria"/>
      <family val="1"/>
      <charset val="204"/>
    </font>
    <font>
      <b/>
      <sz val="14"/>
      <color rgb="FF000000"/>
      <name val="Carlito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CCCCCC"/>
        <bgColor rgb="FFD9D9D9"/>
      </patternFill>
    </fill>
    <fill>
      <patternFill patternType="solid">
        <fgColor rgb="FFFFFFFF"/>
        <bgColor rgb="FFFFFFCC"/>
      </patternFill>
    </fill>
    <fill>
      <patternFill patternType="solid">
        <fgColor rgb="FFD9D9D9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D9D9D9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right" wrapText="1"/>
    </xf>
    <xf numFmtId="165" fontId="0" fillId="0" borderId="0" xfId="0" applyNumberFormat="1" applyAlignment="1">
      <alignment wrapText="1"/>
    </xf>
    <xf numFmtId="0" fontId="1" fillId="3" borderId="0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164" fontId="4" fillId="0" borderId="0" xfId="0" applyNumberFormat="1" applyFont="1" applyAlignment="1">
      <alignment horizontal="right" wrapText="1"/>
    </xf>
    <xf numFmtId="165" fontId="4" fillId="0" borderId="0" xfId="0" applyNumberFormat="1" applyFont="1" applyAlignment="1">
      <alignment wrapText="1"/>
    </xf>
    <xf numFmtId="0" fontId="5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164" fontId="5" fillId="0" borderId="0" xfId="0" applyNumberFormat="1" applyFont="1" applyAlignment="1">
      <alignment horizontal="right" wrapText="1"/>
    </xf>
    <xf numFmtId="165" fontId="5" fillId="0" borderId="0" xfId="0" applyNumberFormat="1" applyFont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0" fontId="0" fillId="3" borderId="0" xfId="0" applyFill="1"/>
    <xf numFmtId="0" fontId="16" fillId="0" borderId="0" xfId="0" applyFont="1" applyAlignment="1">
      <alignment horizontal="center" wrapText="1"/>
    </xf>
    <xf numFmtId="0" fontId="17" fillId="0" borderId="0" xfId="0" applyFont="1"/>
    <xf numFmtId="0" fontId="0" fillId="0" borderId="0" xfId="0" applyAlignment="1">
      <alignment wrapText="1" shrinkToFit="1"/>
    </xf>
    <xf numFmtId="0" fontId="0" fillId="0" borderId="0" xfId="0" applyAlignment="1">
      <alignment horizontal="center"/>
    </xf>
    <xf numFmtId="165" fontId="0" fillId="0" borderId="0" xfId="0" applyNumberFormat="1"/>
    <xf numFmtId="0" fontId="18" fillId="0" borderId="0" xfId="0" applyFont="1"/>
    <xf numFmtId="0" fontId="16" fillId="0" borderId="0" xfId="0" applyFont="1" applyAlignment="1">
      <alignment horizontal="center" wrapText="1" shrinkToFit="1"/>
    </xf>
    <xf numFmtId="165" fontId="16" fillId="0" borderId="0" xfId="0" applyNumberFormat="1" applyFont="1" applyAlignment="1">
      <alignment horizontal="center" wrapText="1"/>
    </xf>
    <xf numFmtId="0" fontId="16" fillId="4" borderId="0" xfId="0" applyFont="1" applyFill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wrapText="1" shrinkToFit="1"/>
    </xf>
    <xf numFmtId="0" fontId="16" fillId="0" borderId="0" xfId="0" applyFont="1" applyAlignment="1">
      <alignment horizontal="center"/>
    </xf>
    <xf numFmtId="0" fontId="16" fillId="0" borderId="0" xfId="0" applyFont="1"/>
    <xf numFmtId="165" fontId="16" fillId="0" borderId="0" xfId="0" applyNumberFormat="1" applyFont="1"/>
    <xf numFmtId="0" fontId="19" fillId="0" borderId="2" xfId="0" applyFont="1" applyBorder="1" applyAlignment="1">
      <alignment horizontal="left" vertical="center" wrapText="1"/>
    </xf>
    <xf numFmtId="0" fontId="0" fillId="0" borderId="0" xfId="0" applyAlignment="1"/>
    <xf numFmtId="0" fontId="8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10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166" fontId="11" fillId="0" borderId="2" xfId="0" applyNumberFormat="1" applyFont="1" applyBorder="1" applyAlignment="1">
      <alignment horizontal="right" wrapText="1"/>
    </xf>
    <xf numFmtId="166" fontId="11" fillId="0" borderId="2" xfId="0" applyNumberFormat="1" applyFont="1" applyBorder="1" applyAlignment="1">
      <alignment wrapText="1"/>
    </xf>
    <xf numFmtId="0" fontId="4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164" fontId="13" fillId="2" borderId="2" xfId="0" applyNumberFormat="1" applyFont="1" applyFill="1" applyBorder="1" applyAlignment="1">
      <alignment horizontal="right" vertical="center" wrapText="1"/>
    </xf>
    <xf numFmtId="166" fontId="4" fillId="2" borderId="2" xfId="0" applyNumberFormat="1" applyFont="1" applyFill="1" applyBorder="1" applyAlignment="1">
      <alignment horizontal="right" vertical="center" wrapText="1"/>
    </xf>
    <xf numFmtId="0" fontId="9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wrapText="1"/>
    </xf>
    <xf numFmtId="166" fontId="12" fillId="0" borderId="2" xfId="0" applyNumberFormat="1" applyFont="1" applyBorder="1" applyAlignment="1">
      <alignment horizontal="right" wrapText="1"/>
    </xf>
    <xf numFmtId="166" fontId="12" fillId="0" borderId="2" xfId="0" applyNumberFormat="1" applyFont="1" applyBorder="1" applyAlignment="1">
      <alignment wrapText="1"/>
    </xf>
    <xf numFmtId="166" fontId="10" fillId="0" borderId="2" xfId="0" applyNumberFormat="1" applyFont="1" applyBorder="1" applyAlignment="1">
      <alignment vertical="center" wrapText="1"/>
    </xf>
    <xf numFmtId="166" fontId="4" fillId="2" borderId="2" xfId="0" applyNumberFormat="1" applyFont="1" applyFill="1" applyBorder="1" applyAlignment="1">
      <alignment vertical="center" wrapText="1"/>
    </xf>
    <xf numFmtId="0" fontId="22" fillId="0" borderId="2" xfId="0" applyFont="1" applyBorder="1" applyAlignment="1">
      <alignment wrapText="1"/>
    </xf>
    <xf numFmtId="164" fontId="0" fillId="0" borderId="0" xfId="0" applyNumberFormat="1" applyAlignment="1">
      <alignment wrapText="1"/>
    </xf>
    <xf numFmtId="166" fontId="26" fillId="7" borderId="2" xfId="0" applyNumberFormat="1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28" fillId="6" borderId="3" xfId="0" applyNumberFormat="1" applyFont="1" applyFill="1" applyBorder="1" applyAlignment="1">
      <alignment horizontal="center" wrapText="1"/>
    </xf>
    <xf numFmtId="164" fontId="28" fillId="6" borderId="5" xfId="0" applyNumberFormat="1" applyFont="1" applyFill="1" applyBorder="1" applyAlignment="1">
      <alignment horizontal="center" wrapText="1"/>
    </xf>
    <xf numFmtId="164" fontId="28" fillId="6" borderId="8" xfId="0" applyNumberFormat="1" applyFont="1" applyFill="1" applyBorder="1" applyAlignment="1">
      <alignment horizontal="center" wrapText="1"/>
    </xf>
    <xf numFmtId="164" fontId="28" fillId="6" borderId="10" xfId="0" applyNumberFormat="1" applyFont="1" applyFill="1" applyBorder="1" applyAlignment="1">
      <alignment horizontal="center" wrapText="1"/>
    </xf>
    <xf numFmtId="0" fontId="25" fillId="6" borderId="3" xfId="0" applyFont="1" applyFill="1" applyBorder="1" applyAlignment="1">
      <alignment horizontal="center" vertical="center" wrapText="1"/>
    </xf>
    <xf numFmtId="0" fontId="25" fillId="6" borderId="4" xfId="0" applyFont="1" applyFill="1" applyBorder="1" applyAlignment="1">
      <alignment horizontal="center" vertical="center" wrapText="1"/>
    </xf>
    <xf numFmtId="0" fontId="25" fillId="6" borderId="5" xfId="0" applyFont="1" applyFill="1" applyBorder="1" applyAlignment="1">
      <alignment horizontal="center" vertical="center" wrapText="1"/>
    </xf>
    <xf numFmtId="0" fontId="25" fillId="6" borderId="6" xfId="0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center" vertical="center" wrapText="1"/>
    </xf>
    <xf numFmtId="0" fontId="25" fillId="6" borderId="7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25" fillId="6" borderId="10" xfId="0" applyFont="1" applyFill="1" applyBorder="1" applyAlignment="1">
      <alignment horizontal="center" vertical="center" wrapText="1"/>
    </xf>
    <xf numFmtId="164" fontId="23" fillId="6" borderId="3" xfId="0" applyNumberFormat="1" applyFont="1" applyFill="1" applyBorder="1" applyAlignment="1">
      <alignment horizontal="center" vertical="center" wrapText="1"/>
    </xf>
    <xf numFmtId="164" fontId="23" fillId="6" borderId="5" xfId="0" applyNumberFormat="1" applyFont="1" applyFill="1" applyBorder="1" applyAlignment="1">
      <alignment horizontal="center" vertical="center" wrapText="1"/>
    </xf>
    <xf numFmtId="164" fontId="23" fillId="6" borderId="6" xfId="0" applyNumberFormat="1" applyFont="1" applyFill="1" applyBorder="1" applyAlignment="1">
      <alignment horizontal="center" vertical="center" wrapText="1"/>
    </xf>
    <xf numFmtId="164" fontId="23" fillId="6" borderId="7" xfId="0" applyNumberFormat="1" applyFont="1" applyFill="1" applyBorder="1" applyAlignment="1">
      <alignment horizontal="center" vertical="center" wrapText="1"/>
    </xf>
    <xf numFmtId="164" fontId="23" fillId="6" borderId="8" xfId="0" applyNumberFormat="1" applyFont="1" applyFill="1" applyBorder="1" applyAlignment="1">
      <alignment horizontal="center" vertical="center" wrapText="1"/>
    </xf>
    <xf numFmtId="164" fontId="23" fillId="6" borderId="10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0" fontId="14" fillId="2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26" fillId="7" borderId="12" xfId="0" applyFont="1" applyFill="1" applyBorder="1" applyAlignment="1">
      <alignment horizontal="center" vertical="center" wrapText="1"/>
    </xf>
    <xf numFmtId="0" fontId="26" fillId="7" borderId="13" xfId="0" applyFont="1" applyFill="1" applyBorder="1" applyAlignment="1">
      <alignment horizontal="center" vertical="center" wrapText="1"/>
    </xf>
    <xf numFmtId="0" fontId="26" fillId="7" borderId="14" xfId="0" applyFont="1" applyFill="1" applyBorder="1" applyAlignment="1">
      <alignment horizontal="center" vertical="center" wrapText="1"/>
    </xf>
    <xf numFmtId="164" fontId="28" fillId="6" borderId="3" xfId="0" applyNumberFormat="1" applyFont="1" applyFill="1" applyBorder="1" applyAlignment="1">
      <alignment horizontal="center" vertical="center" wrapText="1"/>
    </xf>
    <xf numFmtId="164" fontId="28" fillId="6" borderId="5" xfId="0" applyNumberFormat="1" applyFont="1" applyFill="1" applyBorder="1" applyAlignment="1">
      <alignment horizontal="center" vertical="center" wrapText="1"/>
    </xf>
    <xf numFmtId="164" fontId="28" fillId="6" borderId="8" xfId="0" applyNumberFormat="1" applyFont="1" applyFill="1" applyBorder="1" applyAlignment="1">
      <alignment horizontal="center" vertical="center" wrapText="1"/>
    </xf>
    <xf numFmtId="164" fontId="28" fillId="6" borderId="10" xfId="0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 wrapText="1"/>
    </xf>
    <xf numFmtId="0" fontId="20" fillId="0" borderId="0" xfId="0" applyFont="1" applyBorder="1" applyAlignment="1">
      <alignment vertical="center" wrapText="1"/>
    </xf>
    <xf numFmtId="0" fontId="21" fillId="0" borderId="0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70C0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133200</xdr:colOff>
      <xdr:row>0</xdr:row>
      <xdr:rowOff>0</xdr:rowOff>
    </xdr:from>
    <xdr:to>
      <xdr:col>0</xdr:col>
      <xdr:colOff>2831400</xdr:colOff>
      <xdr:row>0</xdr:row>
      <xdr:rowOff>360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133200" y="0"/>
          <a:ext cx="2698200" cy="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24840</xdr:colOff>
      <xdr:row>0</xdr:row>
      <xdr:rowOff>0</xdr:rowOff>
    </xdr:from>
    <xdr:to>
      <xdr:col>1</xdr:col>
      <xdr:colOff>96120</xdr:colOff>
      <xdr:row>1</xdr:row>
      <xdr:rowOff>214350</xdr:rowOff>
    </xdr:to>
    <xdr:sp macro="" textlink="">
      <xdr:nvSpPr>
        <xdr:cNvPr id="3" name="CustomShape 1"/>
        <xdr:cNvSpPr/>
      </xdr:nvSpPr>
      <xdr:spPr>
        <a:xfrm>
          <a:off x="24840" y="0"/>
          <a:ext cx="4826520" cy="766800"/>
        </a:xfrm>
        <a:prstGeom prst="rect">
          <a:avLst/>
        </a:prstGeom>
        <a:noFill/>
        <a:ln w="0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79</xdr:row>
      <xdr:rowOff>57150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0"/>
          <a:ext cx="4486275" cy="40576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4476750</xdr:colOff>
      <xdr:row>49</xdr:row>
      <xdr:rowOff>0</xdr:rowOff>
    </xdr:from>
    <xdr:to>
      <xdr:col>4</xdr:col>
      <xdr:colOff>1428750</xdr:colOff>
      <xdr:row>79</xdr:row>
      <xdr:rowOff>57150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363700"/>
          <a:ext cx="4552950" cy="4057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</xdr:col>
      <xdr:colOff>0</xdr:colOff>
      <xdr:row>116</xdr:row>
      <xdr:rowOff>99060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96460"/>
          <a:ext cx="5189220" cy="4137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2</xdr:col>
      <xdr:colOff>0</xdr:colOff>
      <xdr:row>146</xdr:row>
      <xdr:rowOff>15240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71280"/>
          <a:ext cx="5189220" cy="36499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22860</xdr:rowOff>
    </xdr:from>
    <xdr:to>
      <xdr:col>5</xdr:col>
      <xdr:colOff>15240</xdr:colOff>
      <xdr:row>100</xdr:row>
      <xdr:rowOff>121920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0260" y="17693640"/>
          <a:ext cx="3162300" cy="17830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15240</xdr:rowOff>
    </xdr:from>
    <xdr:to>
      <xdr:col>5</xdr:col>
      <xdr:colOff>0</xdr:colOff>
      <xdr:row>117</xdr:row>
      <xdr:rowOff>91440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0260" y="19773900"/>
          <a:ext cx="3147060" cy="188976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0</xdr:row>
      <xdr:rowOff>0</xdr:rowOff>
    </xdr:from>
    <xdr:to>
      <xdr:col>0</xdr:col>
      <xdr:colOff>2831400</xdr:colOff>
      <xdr:row>0</xdr:row>
      <xdr:rowOff>360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1"/>
        <a:stretch/>
      </xdr:blipFill>
      <xdr:spPr>
        <a:xfrm>
          <a:off x="133200" y="142875"/>
          <a:ext cx="2698200" cy="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24840</xdr:colOff>
      <xdr:row>0</xdr:row>
      <xdr:rowOff>0</xdr:rowOff>
    </xdr:from>
    <xdr:to>
      <xdr:col>1</xdr:col>
      <xdr:colOff>96120</xdr:colOff>
      <xdr:row>0</xdr:row>
      <xdr:rowOff>481050</xdr:rowOff>
    </xdr:to>
    <xdr:sp macro="" textlink="">
      <xdr:nvSpPr>
        <xdr:cNvPr id="14" name="CustomShape 1"/>
        <xdr:cNvSpPr/>
      </xdr:nvSpPr>
      <xdr:spPr>
        <a:xfrm>
          <a:off x="24840" y="142875"/>
          <a:ext cx="4881405" cy="766800"/>
        </a:xfrm>
        <a:prstGeom prst="rect">
          <a:avLst/>
        </a:prstGeom>
        <a:noFill/>
        <a:ln w="0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3</xdr:col>
      <xdr:colOff>1076326</xdr:colOff>
      <xdr:row>0</xdr:row>
      <xdr:rowOff>133350</xdr:rowOff>
    </xdr:from>
    <xdr:to>
      <xdr:col>4</xdr:col>
      <xdr:colOff>561976</xdr:colOff>
      <xdr:row>2</xdr:row>
      <xdr:rowOff>380999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1" y="133350"/>
          <a:ext cx="1314450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24840</xdr:colOff>
      <xdr:row>0</xdr:row>
      <xdr:rowOff>0</xdr:rowOff>
    </xdr:from>
    <xdr:to>
      <xdr:col>1</xdr:col>
      <xdr:colOff>96120</xdr:colOff>
      <xdr:row>0</xdr:row>
      <xdr:rowOff>481050</xdr:rowOff>
    </xdr:to>
    <xdr:sp macro="" textlink="">
      <xdr:nvSpPr>
        <xdr:cNvPr id="16" name="CustomShape 1"/>
        <xdr:cNvSpPr/>
      </xdr:nvSpPr>
      <xdr:spPr>
        <a:xfrm>
          <a:off x="24840" y="142875"/>
          <a:ext cx="4881405" cy="766800"/>
        </a:xfrm>
        <a:prstGeom prst="rect">
          <a:avLst/>
        </a:prstGeom>
        <a:noFill/>
        <a:ln w="0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urmo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9"/>
  <sheetViews>
    <sheetView tabSelected="1" view="pageBreakPreview" zoomScaleNormal="100" zoomScaleSheetLayoutView="100" zoomScalePageLayoutView="90" workbookViewId="0">
      <selection activeCell="A19" sqref="A19:E19"/>
    </sheetView>
  </sheetViews>
  <sheetFormatPr defaultColWidth="11.33203125" defaultRowHeight="11.25"/>
  <cols>
    <col min="1" max="1" width="84.1640625" style="1" customWidth="1"/>
    <col min="2" max="3" width="13.1640625" style="2" customWidth="1"/>
    <col min="4" max="4" width="32" style="3" customWidth="1"/>
    <col min="5" max="5" width="27" style="4" customWidth="1"/>
    <col min="6" max="6" width="1.6640625" customWidth="1"/>
  </cols>
  <sheetData>
    <row r="1" spans="1:6" ht="43.5" customHeight="1">
      <c r="A1" s="96" t="s">
        <v>86</v>
      </c>
      <c r="B1" s="96"/>
      <c r="C1" s="96"/>
      <c r="D1" s="79"/>
      <c r="E1" s="79"/>
      <c r="F1" s="79"/>
    </row>
    <row r="2" spans="1:6" ht="36" customHeight="1">
      <c r="A2" s="97" t="s">
        <v>87</v>
      </c>
      <c r="B2" s="97"/>
      <c r="C2" s="97"/>
      <c r="D2" s="79"/>
      <c r="E2" s="79"/>
      <c r="F2" s="79"/>
    </row>
    <row r="3" spans="1:6" ht="43.5" customHeight="1">
      <c r="A3" s="98" t="s">
        <v>88</v>
      </c>
      <c r="B3" s="98"/>
      <c r="C3" s="98"/>
      <c r="D3" s="79"/>
      <c r="E3" s="79"/>
      <c r="F3" s="79"/>
    </row>
    <row r="4" spans="1:6" ht="23.45" customHeight="1">
      <c r="A4" s="80" t="s">
        <v>0</v>
      </c>
      <c r="B4" s="80"/>
      <c r="C4" s="80"/>
      <c r="D4" s="80"/>
      <c r="E4" s="80"/>
    </row>
    <row r="5" spans="1:6" ht="9.75" customHeight="1">
      <c r="A5" s="5"/>
      <c r="B5" s="6"/>
      <c r="C5" s="6"/>
      <c r="D5" s="6"/>
      <c r="E5" s="6"/>
    </row>
    <row r="6" spans="1:6" ht="17.45" customHeight="1">
      <c r="A6" s="81" t="s">
        <v>93</v>
      </c>
      <c r="B6" s="81"/>
      <c r="C6" s="81"/>
      <c r="D6" s="81"/>
      <c r="E6" s="81"/>
    </row>
    <row r="7" spans="1:6" s="11" customFormat="1" ht="18.600000000000001" customHeight="1">
      <c r="A7" s="7" t="s">
        <v>94</v>
      </c>
      <c r="B7" s="8"/>
      <c r="C7" s="8"/>
      <c r="D7" s="9"/>
      <c r="E7" s="10"/>
    </row>
    <row r="8" spans="1:6" s="11" customFormat="1" ht="11.1" customHeight="1">
      <c r="A8" s="12"/>
      <c r="B8" s="13"/>
      <c r="C8" s="13"/>
      <c r="D8" s="14"/>
      <c r="E8" s="15"/>
    </row>
    <row r="9" spans="1:6" ht="18.75">
      <c r="A9" s="16" t="s">
        <v>1</v>
      </c>
      <c r="B9" s="17">
        <v>50</v>
      </c>
      <c r="C9" s="18"/>
      <c r="D9" s="19"/>
      <c r="E9" s="18"/>
      <c r="F9" s="20"/>
    </row>
    <row r="10" spans="1:6" ht="18.75">
      <c r="A10" s="16" t="s">
        <v>2</v>
      </c>
      <c r="B10" s="17">
        <v>40</v>
      </c>
      <c r="C10" s="18"/>
      <c r="D10" s="19"/>
      <c r="E10" s="18"/>
    </row>
    <row r="11" spans="1:6" ht="18.75">
      <c r="A11" s="16" t="s">
        <v>3</v>
      </c>
      <c r="B11" s="17">
        <v>0</v>
      </c>
      <c r="C11" s="18"/>
      <c r="D11" s="19"/>
      <c r="E11" s="18"/>
    </row>
    <row r="12" spans="1:6" ht="16.899999999999999" customHeight="1">
      <c r="A12" s="16" t="s">
        <v>4</v>
      </c>
      <c r="B12" s="17"/>
      <c r="C12" s="18"/>
      <c r="D12" s="19"/>
      <c r="E12" s="18"/>
    </row>
    <row r="13" spans="1:6" ht="20.25" customHeight="1">
      <c r="A13" s="84" t="s">
        <v>5</v>
      </c>
      <c r="B13" s="84"/>
      <c r="C13" s="84"/>
      <c r="D13" s="84"/>
      <c r="E13" s="84"/>
    </row>
    <row r="14" spans="1:6" ht="16.899999999999999" customHeight="1">
      <c r="A14" s="37" t="s">
        <v>92</v>
      </c>
      <c r="B14" s="38" t="s">
        <v>6</v>
      </c>
      <c r="C14" s="39"/>
      <c r="D14" s="40" t="s">
        <v>7</v>
      </c>
      <c r="E14" s="41" t="s">
        <v>8</v>
      </c>
    </row>
    <row r="15" spans="1:6" ht="22.15" customHeight="1">
      <c r="A15" s="56" t="s">
        <v>75</v>
      </c>
      <c r="B15" s="42">
        <v>50</v>
      </c>
      <c r="C15" s="43" t="s">
        <v>9</v>
      </c>
      <c r="D15" s="44">
        <v>2800</v>
      </c>
      <c r="E15" s="45">
        <f>D15*B15</f>
        <v>140000</v>
      </c>
    </row>
    <row r="16" spans="1:6" ht="22.15" customHeight="1">
      <c r="A16" s="56" t="s">
        <v>91</v>
      </c>
      <c r="B16" s="42">
        <v>0</v>
      </c>
      <c r="C16" s="43" t="s">
        <v>9</v>
      </c>
      <c r="D16" s="44">
        <v>2800</v>
      </c>
      <c r="E16" s="45">
        <f>D16*B16</f>
        <v>0</v>
      </c>
    </row>
    <row r="17" spans="1:9" ht="22.15" customHeight="1">
      <c r="A17" s="56" t="s">
        <v>90</v>
      </c>
      <c r="B17" s="42">
        <v>0</v>
      </c>
      <c r="C17" s="43" t="s">
        <v>14</v>
      </c>
      <c r="D17" s="44">
        <v>10000</v>
      </c>
      <c r="E17" s="45">
        <f>D17*B17</f>
        <v>0</v>
      </c>
    </row>
    <row r="18" spans="1:9" ht="22.9" customHeight="1">
      <c r="A18" s="46" t="s">
        <v>10</v>
      </c>
      <c r="B18" s="47"/>
      <c r="C18" s="47"/>
      <c r="D18" s="48"/>
      <c r="E18" s="49">
        <f>E15+E16+E17</f>
        <v>140000</v>
      </c>
      <c r="I18" s="36"/>
    </row>
    <row r="19" spans="1:9" ht="47.1" customHeight="1">
      <c r="A19" s="82" t="s">
        <v>89</v>
      </c>
      <c r="B19" s="82"/>
      <c r="C19" s="82"/>
      <c r="D19" s="82"/>
      <c r="E19" s="82"/>
    </row>
    <row r="20" spans="1:9" ht="25.5" customHeight="1">
      <c r="A20" s="50" t="s">
        <v>11</v>
      </c>
      <c r="B20" s="83" t="s">
        <v>12</v>
      </c>
      <c r="C20" s="83"/>
      <c r="D20" s="50" t="s">
        <v>7</v>
      </c>
      <c r="E20" s="50" t="s">
        <v>8</v>
      </c>
    </row>
    <row r="21" spans="1:9" s="21" customFormat="1" ht="15.75" customHeight="1">
      <c r="A21" s="84" t="s">
        <v>13</v>
      </c>
      <c r="B21" s="84"/>
      <c r="C21" s="84"/>
      <c r="D21" s="84"/>
      <c r="E21" s="84"/>
    </row>
    <row r="22" spans="1:9" ht="24.75" customHeight="1">
      <c r="A22" s="35" t="s">
        <v>80</v>
      </c>
      <c r="B22" s="42">
        <v>1</v>
      </c>
      <c r="C22" s="42" t="s">
        <v>14</v>
      </c>
      <c r="D22" s="52">
        <v>16290</v>
      </c>
      <c r="E22" s="53">
        <f t="shared" ref="E22:E30" si="0">D22*B22</f>
        <v>16290</v>
      </c>
    </row>
    <row r="23" spans="1:9" ht="14.25">
      <c r="A23" s="51" t="s">
        <v>15</v>
      </c>
      <c r="B23" s="42">
        <v>2</v>
      </c>
      <c r="C23" s="42" t="s">
        <v>14</v>
      </c>
      <c r="D23" s="52">
        <v>315</v>
      </c>
      <c r="E23" s="53">
        <f t="shared" si="0"/>
        <v>630</v>
      </c>
    </row>
    <row r="24" spans="1:9" ht="14.25">
      <c r="A24" s="51" t="s">
        <v>16</v>
      </c>
      <c r="B24" s="42">
        <v>1</v>
      </c>
      <c r="C24" s="42" t="s">
        <v>14</v>
      </c>
      <c r="D24" s="52">
        <v>265</v>
      </c>
      <c r="E24" s="53">
        <f t="shared" si="0"/>
        <v>265</v>
      </c>
    </row>
    <row r="25" spans="1:9" ht="14.25">
      <c r="A25" s="51" t="s">
        <v>17</v>
      </c>
      <c r="B25" s="42">
        <v>1</v>
      </c>
      <c r="C25" s="42" t="s">
        <v>14</v>
      </c>
      <c r="D25" s="52">
        <v>1390</v>
      </c>
      <c r="E25" s="53">
        <f t="shared" si="0"/>
        <v>1390</v>
      </c>
    </row>
    <row r="26" spans="1:9" ht="14.25">
      <c r="A26" s="51" t="s">
        <v>18</v>
      </c>
      <c r="B26" s="42">
        <v>42</v>
      </c>
      <c r="C26" s="42" t="s">
        <v>19</v>
      </c>
      <c r="D26" s="52">
        <v>95</v>
      </c>
      <c r="E26" s="53">
        <f t="shared" si="0"/>
        <v>3990</v>
      </c>
    </row>
    <row r="27" spans="1:9" ht="14.25">
      <c r="A27" s="51" t="s">
        <v>20</v>
      </c>
      <c r="B27" s="42">
        <v>42</v>
      </c>
      <c r="C27" s="42" t="s">
        <v>19</v>
      </c>
      <c r="D27" s="52">
        <v>80</v>
      </c>
      <c r="E27" s="53">
        <f t="shared" si="0"/>
        <v>3360</v>
      </c>
    </row>
    <row r="28" spans="1:9" ht="14.25">
      <c r="A28" s="51" t="s">
        <v>21</v>
      </c>
      <c r="B28" s="42">
        <v>4</v>
      </c>
      <c r="C28" s="42" t="s">
        <v>14</v>
      </c>
      <c r="D28" s="52">
        <v>90</v>
      </c>
      <c r="E28" s="53">
        <f t="shared" si="0"/>
        <v>360</v>
      </c>
    </row>
    <row r="29" spans="1:9" ht="14.25">
      <c r="A29" s="51" t="s">
        <v>78</v>
      </c>
      <c r="B29" s="42">
        <v>1</v>
      </c>
      <c r="C29" s="42" t="s">
        <v>14</v>
      </c>
      <c r="D29" s="52">
        <v>2400</v>
      </c>
      <c r="E29" s="53">
        <f t="shared" si="0"/>
        <v>2400</v>
      </c>
    </row>
    <row r="30" spans="1:9" ht="14.25">
      <c r="A30" s="51" t="s">
        <v>79</v>
      </c>
      <c r="B30" s="42">
        <v>1</v>
      </c>
      <c r="C30" s="42" t="s">
        <v>22</v>
      </c>
      <c r="D30" s="52">
        <v>5500</v>
      </c>
      <c r="E30" s="53">
        <f t="shared" si="0"/>
        <v>5500</v>
      </c>
    </row>
    <row r="31" spans="1:9" ht="14.25">
      <c r="A31" s="51" t="s">
        <v>23</v>
      </c>
      <c r="B31" s="42">
        <v>1</v>
      </c>
      <c r="C31" s="42" t="s">
        <v>22</v>
      </c>
      <c r="D31" s="52">
        <v>2500</v>
      </c>
      <c r="E31" s="53">
        <v>2500</v>
      </c>
    </row>
    <row r="32" spans="1:9" ht="14.25">
      <c r="A32" s="51" t="s">
        <v>81</v>
      </c>
      <c r="B32" s="42">
        <v>1</v>
      </c>
      <c r="C32" s="42" t="s">
        <v>22</v>
      </c>
      <c r="D32" s="52">
        <v>2500</v>
      </c>
      <c r="E32" s="53">
        <v>2500</v>
      </c>
    </row>
    <row r="33" spans="1:5" ht="14.25">
      <c r="A33" s="51"/>
      <c r="B33" s="42"/>
      <c r="C33" s="42"/>
      <c r="D33" s="52"/>
      <c r="E33" s="53"/>
    </row>
    <row r="34" spans="1:5" s="22" customFormat="1" ht="15.75" customHeight="1">
      <c r="A34" s="85" t="s">
        <v>24</v>
      </c>
      <c r="B34" s="85"/>
      <c r="C34" s="85"/>
      <c r="D34" s="85"/>
      <c r="E34" s="54">
        <f>E22+E23+E24+E25+E26+E27+E28+E29+E30+E31+E32+E33</f>
        <v>39185</v>
      </c>
    </row>
    <row r="35" spans="1:5" s="21" customFormat="1" ht="15.75" customHeight="1">
      <c r="A35" s="86" t="s">
        <v>25</v>
      </c>
      <c r="B35" s="86"/>
      <c r="C35" s="86"/>
      <c r="D35" s="86"/>
      <c r="E35" s="86"/>
    </row>
    <row r="36" spans="1:5" ht="28.5">
      <c r="A36" s="51" t="s">
        <v>76</v>
      </c>
      <c r="B36" s="42">
        <v>1</v>
      </c>
      <c r="C36" s="42" t="s">
        <v>14</v>
      </c>
      <c r="D36" s="52">
        <v>15000</v>
      </c>
      <c r="E36" s="53">
        <f>D36*B36</f>
        <v>15000</v>
      </c>
    </row>
    <row r="37" spans="1:5" ht="17.25" customHeight="1">
      <c r="A37" s="51" t="s">
        <v>77</v>
      </c>
      <c r="B37" s="42">
        <v>1</v>
      </c>
      <c r="C37" s="42" t="s">
        <v>14</v>
      </c>
      <c r="D37" s="52">
        <v>3500</v>
      </c>
      <c r="E37" s="53">
        <f>D37*B37</f>
        <v>3500</v>
      </c>
    </row>
    <row r="38" spans="1:5" ht="17.25" customHeight="1">
      <c r="A38" s="51"/>
      <c r="B38" s="42"/>
      <c r="C38" s="42"/>
      <c r="D38" s="52"/>
      <c r="E38" s="53"/>
    </row>
    <row r="39" spans="1:5" s="22" customFormat="1" ht="15.75" customHeight="1">
      <c r="A39" s="85" t="s">
        <v>24</v>
      </c>
      <c r="B39" s="85"/>
      <c r="C39" s="85"/>
      <c r="D39" s="85"/>
      <c r="E39" s="54">
        <f>E36+E37+E38</f>
        <v>18500</v>
      </c>
    </row>
    <row r="40" spans="1:5" s="11" customFormat="1" ht="16.899999999999999" customHeight="1">
      <c r="A40" s="59" t="s">
        <v>26</v>
      </c>
      <c r="B40" s="59"/>
      <c r="C40" s="59"/>
      <c r="D40" s="59" t="s">
        <v>27</v>
      </c>
      <c r="E40" s="55">
        <f>E34+E39</f>
        <v>57685</v>
      </c>
    </row>
    <row r="41" spans="1:5" s="11" customFormat="1" ht="16.899999999999999" customHeight="1">
      <c r="A41" s="87" t="s">
        <v>82</v>
      </c>
      <c r="B41" s="88"/>
      <c r="C41" s="88"/>
      <c r="D41" s="89"/>
      <c r="E41" s="58">
        <v>51925</v>
      </c>
    </row>
    <row r="42" spans="1:5" s="11" customFormat="1" ht="16.899999999999999" customHeight="1">
      <c r="A42" s="59" t="s">
        <v>28</v>
      </c>
      <c r="B42" s="59"/>
      <c r="C42" s="59"/>
      <c r="D42" s="59"/>
      <c r="E42" s="55">
        <f>E18+E41</f>
        <v>191925</v>
      </c>
    </row>
    <row r="43" spans="1:5" s="11" customFormat="1" ht="42.6" customHeight="1">
      <c r="A43" s="82" t="s">
        <v>29</v>
      </c>
      <c r="B43" s="82"/>
      <c r="C43" s="82"/>
      <c r="D43" s="82"/>
      <c r="E43" s="82"/>
    </row>
    <row r="45" spans="1:5" ht="12" thickBot="1"/>
    <row r="46" spans="1:5" ht="10.15" customHeight="1">
      <c r="A46" s="64" t="s">
        <v>74</v>
      </c>
      <c r="B46" s="65"/>
      <c r="C46" s="65"/>
      <c r="D46" s="65"/>
      <c r="E46" s="66"/>
    </row>
    <row r="47" spans="1:5" ht="10.15" customHeight="1">
      <c r="A47" s="67"/>
      <c r="B47" s="68"/>
      <c r="C47" s="68"/>
      <c r="D47" s="68"/>
      <c r="E47" s="69"/>
    </row>
    <row r="48" spans="1:5" ht="10.9" customHeight="1" thickBot="1">
      <c r="A48" s="70"/>
      <c r="B48" s="71"/>
      <c r="C48" s="71"/>
      <c r="D48" s="71"/>
      <c r="E48" s="72"/>
    </row>
    <row r="80" ht="12" thickBot="1"/>
    <row r="81" spans="1:5">
      <c r="A81" s="64" t="s">
        <v>83</v>
      </c>
      <c r="B81" s="65"/>
      <c r="C81" s="65"/>
      <c r="D81" s="65"/>
      <c r="E81" s="66"/>
    </row>
    <row r="82" spans="1:5">
      <c r="A82" s="67"/>
      <c r="B82" s="68"/>
      <c r="C82" s="68"/>
      <c r="D82" s="68"/>
      <c r="E82" s="69"/>
    </row>
    <row r="83" spans="1:5" ht="25.5" customHeight="1" thickBot="1">
      <c r="A83" s="70"/>
      <c r="B83" s="71"/>
      <c r="C83" s="71"/>
      <c r="D83" s="71"/>
      <c r="E83" s="72"/>
    </row>
    <row r="85" spans="1:5" ht="12" thickBot="1"/>
    <row r="86" spans="1:5">
      <c r="D86" s="90" t="s">
        <v>84</v>
      </c>
      <c r="E86" s="91"/>
    </row>
    <row r="87" spans="1:5" ht="12" thickBot="1">
      <c r="D87" s="92"/>
      <c r="E87" s="93"/>
    </row>
    <row r="88" spans="1:5">
      <c r="D88" s="57"/>
      <c r="E88" s="57"/>
    </row>
    <row r="89" spans="1:5">
      <c r="D89" s="57"/>
      <c r="E89" s="57"/>
    </row>
    <row r="90" spans="1:5">
      <c r="D90" s="57"/>
      <c r="E90" s="57"/>
    </row>
    <row r="91" spans="1:5">
      <c r="D91" s="57"/>
      <c r="E91" s="57"/>
    </row>
    <row r="92" spans="1:5">
      <c r="D92" s="57"/>
      <c r="E92" s="57"/>
    </row>
    <row r="93" spans="1:5">
      <c r="D93" s="57"/>
      <c r="E93" s="57"/>
    </row>
    <row r="94" spans="1:5">
      <c r="D94" s="57"/>
      <c r="E94" s="57"/>
    </row>
    <row r="95" spans="1:5">
      <c r="D95" s="57"/>
      <c r="E95" s="57"/>
    </row>
    <row r="96" spans="1:5">
      <c r="D96" s="57"/>
      <c r="E96" s="57"/>
    </row>
    <row r="97" spans="4:5">
      <c r="D97" s="57"/>
      <c r="E97" s="57"/>
    </row>
    <row r="98" spans="4:5">
      <c r="D98" s="57"/>
      <c r="E98" s="57"/>
    </row>
    <row r="99" spans="4:5">
      <c r="D99" s="57"/>
      <c r="E99" s="57"/>
    </row>
    <row r="100" spans="4:5">
      <c r="D100" s="57"/>
      <c r="E100" s="57"/>
    </row>
    <row r="101" spans="4:5" ht="12" thickBot="1">
      <c r="D101" s="57"/>
      <c r="E101" s="57"/>
    </row>
    <row r="102" spans="4:5">
      <c r="D102" s="60" t="s">
        <v>85</v>
      </c>
      <c r="E102" s="61"/>
    </row>
    <row r="103" spans="4:5" ht="12" thickBot="1">
      <c r="D103" s="62"/>
      <c r="E103" s="63"/>
    </row>
    <row r="104" spans="4:5">
      <c r="D104" s="57"/>
      <c r="E104" s="57"/>
    </row>
    <row r="105" spans="4:5">
      <c r="D105" s="57"/>
      <c r="E105" s="57"/>
    </row>
    <row r="106" spans="4:5">
      <c r="D106" s="57"/>
      <c r="E106" s="57"/>
    </row>
    <row r="107" spans="4:5">
      <c r="D107" s="57"/>
      <c r="E107" s="57"/>
    </row>
    <row r="108" spans="4:5">
      <c r="D108" s="57"/>
      <c r="E108" s="57"/>
    </row>
    <row r="109" spans="4:5">
      <c r="D109" s="57"/>
      <c r="E109" s="57"/>
    </row>
    <row r="110" spans="4:5">
      <c r="D110" s="57"/>
      <c r="E110" s="57"/>
    </row>
    <row r="111" spans="4:5">
      <c r="D111" s="57"/>
      <c r="E111" s="57"/>
    </row>
    <row r="112" spans="4:5">
      <c r="D112" s="57"/>
      <c r="E112" s="57"/>
    </row>
    <row r="113" spans="4:5">
      <c r="D113" s="57"/>
      <c r="E113" s="57"/>
    </row>
    <row r="114" spans="4:5" ht="11.25" customHeight="1">
      <c r="D114" s="57"/>
      <c r="E114" s="57"/>
    </row>
    <row r="115" spans="4:5" ht="11.25" customHeight="1">
      <c r="D115" s="57"/>
      <c r="E115" s="57"/>
    </row>
    <row r="116" spans="4:5" ht="11.25" customHeight="1">
      <c r="D116" s="57"/>
      <c r="E116" s="57"/>
    </row>
    <row r="117" spans="4:5" ht="10.15" customHeight="1">
      <c r="D117" s="57"/>
      <c r="E117" s="57"/>
    </row>
    <row r="118" spans="4:5" ht="10.15" customHeight="1" thickBot="1"/>
    <row r="119" spans="4:5" ht="10.15" customHeight="1">
      <c r="D119" s="73" t="s">
        <v>95</v>
      </c>
      <c r="E119" s="74"/>
    </row>
    <row r="120" spans="4:5" ht="10.15" customHeight="1">
      <c r="D120" s="75"/>
      <c r="E120" s="76"/>
    </row>
    <row r="121" spans="4:5" ht="10.15" customHeight="1">
      <c r="D121" s="75"/>
      <c r="E121" s="76"/>
    </row>
    <row r="122" spans="4:5" ht="10.15" customHeight="1">
      <c r="D122" s="75"/>
      <c r="E122" s="76"/>
    </row>
    <row r="123" spans="4:5" ht="10.15" customHeight="1">
      <c r="D123" s="75"/>
      <c r="E123" s="76"/>
    </row>
    <row r="124" spans="4:5" ht="10.15" customHeight="1">
      <c r="D124" s="75"/>
      <c r="E124" s="76"/>
    </row>
    <row r="125" spans="4:5" ht="10.15" customHeight="1">
      <c r="D125" s="75"/>
      <c r="E125" s="76"/>
    </row>
    <row r="126" spans="4:5" ht="10.15" customHeight="1">
      <c r="D126" s="75"/>
      <c r="E126" s="76"/>
    </row>
    <row r="127" spans="4:5" ht="10.15" customHeight="1">
      <c r="D127" s="75"/>
      <c r="E127" s="76"/>
    </row>
    <row r="128" spans="4:5" ht="10.15" customHeight="1">
      <c r="D128" s="75"/>
      <c r="E128" s="76"/>
    </row>
    <row r="129" spans="4:5" ht="10.15" customHeight="1">
      <c r="D129" s="75"/>
      <c r="E129" s="76"/>
    </row>
    <row r="130" spans="4:5" ht="10.15" customHeight="1">
      <c r="D130" s="75"/>
      <c r="E130" s="76"/>
    </row>
    <row r="131" spans="4:5" ht="10.15" customHeight="1">
      <c r="D131" s="75"/>
      <c r="E131" s="76"/>
    </row>
    <row r="132" spans="4:5" ht="10.15" customHeight="1">
      <c r="D132" s="75"/>
      <c r="E132" s="76"/>
    </row>
    <row r="133" spans="4:5" ht="10.15" customHeight="1">
      <c r="D133" s="75"/>
      <c r="E133" s="76"/>
    </row>
    <row r="134" spans="4:5" ht="10.15" customHeight="1">
      <c r="D134" s="75"/>
      <c r="E134" s="76"/>
    </row>
    <row r="135" spans="4:5" ht="10.15" customHeight="1">
      <c r="D135" s="75"/>
      <c r="E135" s="76"/>
    </row>
    <row r="136" spans="4:5" ht="10.15" customHeight="1">
      <c r="D136" s="75"/>
      <c r="E136" s="76"/>
    </row>
    <row r="137" spans="4:5" ht="10.9" customHeight="1">
      <c r="D137" s="75"/>
      <c r="E137" s="76"/>
    </row>
    <row r="138" spans="4:5" ht="10.15" customHeight="1">
      <c r="D138" s="75"/>
      <c r="E138" s="76"/>
    </row>
    <row r="139" spans="4:5" ht="10.15" customHeight="1">
      <c r="D139" s="75"/>
      <c r="E139" s="76"/>
    </row>
    <row r="140" spans="4:5" ht="10.15" customHeight="1">
      <c r="D140" s="75"/>
      <c r="E140" s="76"/>
    </row>
    <row r="141" spans="4:5" ht="10.15" customHeight="1">
      <c r="D141" s="75"/>
      <c r="E141" s="76"/>
    </row>
    <row r="142" spans="4:5" ht="10.15" customHeight="1">
      <c r="D142" s="75"/>
      <c r="E142" s="76"/>
    </row>
    <row r="143" spans="4:5" ht="10.15" customHeight="1">
      <c r="D143" s="75"/>
      <c r="E143" s="76"/>
    </row>
    <row r="144" spans="4:5" ht="10.15" customHeight="1">
      <c r="D144" s="75"/>
      <c r="E144" s="76"/>
    </row>
    <row r="145" spans="4:5" ht="10.15" customHeight="1">
      <c r="D145" s="75"/>
      <c r="E145" s="76"/>
    </row>
    <row r="146" spans="4:5" ht="10.15" customHeight="1" thickBot="1">
      <c r="D146" s="77"/>
      <c r="E146" s="78"/>
    </row>
    <row r="147" spans="4:5" ht="10.15" customHeight="1"/>
    <row r="148" spans="4:5" ht="10.15" customHeight="1"/>
    <row r="149" spans="4:5" ht="10.15" customHeight="1"/>
    <row r="150" spans="4:5" ht="10.15" customHeight="1"/>
    <row r="151" spans="4:5" ht="10.15" customHeight="1"/>
    <row r="152" spans="4:5" ht="10.15" customHeight="1"/>
    <row r="153" spans="4:5" ht="10.15" customHeight="1"/>
    <row r="154" spans="4:5" ht="10.15" customHeight="1"/>
    <row r="155" spans="4:5" ht="10.15" customHeight="1"/>
    <row r="156" spans="4:5" ht="10.15" customHeight="1"/>
    <row r="157" spans="4:5" ht="10.15" customHeight="1"/>
    <row r="158" spans="4:5" ht="10.15" customHeight="1"/>
    <row r="159" spans="4:5" ht="10.9" customHeight="1"/>
  </sheetData>
  <mergeCells count="19">
    <mergeCell ref="D86:E87"/>
    <mergeCell ref="D1:F3"/>
    <mergeCell ref="A13:E13"/>
    <mergeCell ref="D119:E146"/>
    <mergeCell ref="A39:D39"/>
    <mergeCell ref="A42:D42"/>
    <mergeCell ref="A43:E43"/>
    <mergeCell ref="A46:E48"/>
    <mergeCell ref="A41:D41"/>
    <mergeCell ref="A40:D40"/>
    <mergeCell ref="D102:E103"/>
    <mergeCell ref="A81:E83"/>
    <mergeCell ref="A4:E4"/>
    <mergeCell ref="A6:E6"/>
    <mergeCell ref="A19:E19"/>
    <mergeCell ref="B20:C20"/>
    <mergeCell ref="A21:E21"/>
    <mergeCell ref="A34:D34"/>
    <mergeCell ref="A35:E35"/>
  </mergeCells>
  <hyperlinks>
    <hyperlink ref="A3" r:id="rId1"/>
  </hyperlinks>
  <pageMargins left="0.70763888888888904" right="0.70763888888888904" top="0.35416666666666702" bottom="0.35416666666666702" header="0.511811023622047" footer="0.511811023622047"/>
  <pageSetup paperSize="9" scale="64" fitToHeight="2" orientation="portrait" horizontalDpi="300" verticalDpi="300" r:id="rId2"/>
  <rowBreaks count="1" manualBreakCount="1">
    <brk id="44" max="5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3"/>
  <sheetViews>
    <sheetView zoomScaleNormal="100" workbookViewId="0">
      <selection activeCell="H20" sqref="H20"/>
    </sheetView>
  </sheetViews>
  <sheetFormatPr defaultColWidth="11.33203125" defaultRowHeight="11.25"/>
  <cols>
    <col min="1" max="1" width="53.33203125" style="1" customWidth="1"/>
    <col min="2" max="2" width="57.33203125" style="23" customWidth="1"/>
    <col min="3" max="3" width="11.5" style="24" customWidth="1"/>
    <col min="4" max="4" width="11.5" customWidth="1"/>
    <col min="5" max="5" width="16.5" style="25" customWidth="1"/>
    <col min="6" max="6" width="20" style="25" customWidth="1"/>
  </cols>
  <sheetData>
    <row r="2" spans="1:7" s="26" customFormat="1" ht="21">
      <c r="A2" s="94" t="s">
        <v>30</v>
      </c>
      <c r="B2" s="94"/>
      <c r="C2" s="94"/>
      <c r="D2" s="94"/>
      <c r="E2" s="94"/>
      <c r="F2" s="94"/>
    </row>
    <row r="3" spans="1:7" s="21" customFormat="1" ht="50.25" customHeight="1">
      <c r="A3" s="21" t="s">
        <v>31</v>
      </c>
      <c r="B3" s="27" t="s">
        <v>32</v>
      </c>
      <c r="C3" s="21" t="s">
        <v>33</v>
      </c>
      <c r="D3" s="21" t="s">
        <v>34</v>
      </c>
      <c r="E3" s="28" t="s">
        <v>35</v>
      </c>
      <c r="F3" s="28" t="s">
        <v>36</v>
      </c>
    </row>
    <row r="4" spans="1:7" s="21" customFormat="1" ht="15.75" customHeight="1">
      <c r="A4" s="95" t="s">
        <v>37</v>
      </c>
      <c r="B4" s="95"/>
      <c r="C4" s="29"/>
      <c r="D4" s="29"/>
      <c r="E4" s="29"/>
      <c r="F4" s="29"/>
    </row>
    <row r="5" spans="1:7">
      <c r="A5" s="1" t="s">
        <v>38</v>
      </c>
      <c r="B5" s="23" t="s">
        <v>39</v>
      </c>
      <c r="C5" s="24" t="s">
        <v>40</v>
      </c>
      <c r="D5">
        <v>120</v>
      </c>
      <c r="E5" s="25">
        <v>1900</v>
      </c>
      <c r="F5" s="25">
        <f>D5*E5</f>
        <v>228000</v>
      </c>
    </row>
    <row r="6" spans="1:7" s="21" customFormat="1" ht="15.75" customHeight="1">
      <c r="A6" s="95" t="s">
        <v>41</v>
      </c>
      <c r="B6" s="95"/>
      <c r="C6" s="29"/>
      <c r="D6" s="29"/>
      <c r="E6" s="29"/>
      <c r="F6" s="29"/>
    </row>
    <row r="7" spans="1:7" s="21" customFormat="1" ht="15.75" customHeight="1">
      <c r="A7" s="95" t="s">
        <v>42</v>
      </c>
      <c r="B7" s="95"/>
      <c r="C7" s="29"/>
      <c r="D7" s="29"/>
      <c r="E7" s="29"/>
      <c r="F7" s="29"/>
    </row>
    <row r="8" spans="1:7" ht="22.5">
      <c r="A8" s="1" t="s">
        <v>43</v>
      </c>
      <c r="B8" s="23" t="s">
        <v>44</v>
      </c>
      <c r="C8" s="24" t="s">
        <v>45</v>
      </c>
      <c r="D8">
        <v>1</v>
      </c>
      <c r="E8" s="25">
        <v>154790</v>
      </c>
      <c r="F8" s="25">
        <f t="shared" ref="F8:F18" si="0">D8*E8</f>
        <v>154790</v>
      </c>
      <c r="G8" t="s">
        <v>46</v>
      </c>
    </row>
    <row r="9" spans="1:7">
      <c r="A9" s="1" t="s">
        <v>47</v>
      </c>
      <c r="C9" s="24" t="s">
        <v>45</v>
      </c>
      <c r="D9">
        <v>1</v>
      </c>
      <c r="E9" s="25">
        <v>44070</v>
      </c>
      <c r="F9" s="25">
        <f t="shared" si="0"/>
        <v>44070</v>
      </c>
      <c r="G9" t="s">
        <v>46</v>
      </c>
    </row>
    <row r="10" spans="1:7">
      <c r="A10" s="1" t="s">
        <v>48</v>
      </c>
      <c r="B10" s="23" t="s">
        <v>49</v>
      </c>
      <c r="C10" s="24" t="s">
        <v>45</v>
      </c>
      <c r="D10">
        <v>1</v>
      </c>
      <c r="E10" s="25">
        <v>4000</v>
      </c>
      <c r="F10" s="25">
        <f t="shared" si="0"/>
        <v>4000</v>
      </c>
    </row>
    <row r="11" spans="1:7">
      <c r="A11" s="1" t="s">
        <v>50</v>
      </c>
      <c r="B11" s="23" t="s">
        <v>51</v>
      </c>
      <c r="C11" s="24" t="s">
        <v>40</v>
      </c>
      <c r="D11">
        <v>115</v>
      </c>
      <c r="E11" s="25">
        <v>70</v>
      </c>
      <c r="F11" s="25">
        <f t="shared" si="0"/>
        <v>8050</v>
      </c>
    </row>
    <row r="12" spans="1:7">
      <c r="A12" s="1" t="s">
        <v>52</v>
      </c>
      <c r="B12" s="23" t="s">
        <v>53</v>
      </c>
      <c r="C12" s="24" t="s">
        <v>40</v>
      </c>
      <c r="D12">
        <v>115</v>
      </c>
      <c r="E12" s="25">
        <v>170</v>
      </c>
      <c r="F12" s="25">
        <f t="shared" si="0"/>
        <v>19550</v>
      </c>
    </row>
    <row r="13" spans="1:7">
      <c r="A13" s="1" t="s">
        <v>54</v>
      </c>
      <c r="B13" s="23" t="s">
        <v>55</v>
      </c>
      <c r="C13" s="24" t="s">
        <v>40</v>
      </c>
      <c r="D13">
        <v>110</v>
      </c>
      <c r="E13" s="25">
        <v>100</v>
      </c>
      <c r="F13" s="25">
        <f t="shared" si="0"/>
        <v>11000</v>
      </c>
    </row>
    <row r="14" spans="1:7">
      <c r="A14" s="1" t="s">
        <v>56</v>
      </c>
      <c r="B14" s="23" t="s">
        <v>57</v>
      </c>
      <c r="C14" s="24" t="s">
        <v>45</v>
      </c>
      <c r="D14">
        <v>6</v>
      </c>
      <c r="E14" s="25">
        <v>1000</v>
      </c>
      <c r="F14" s="25">
        <f t="shared" si="0"/>
        <v>6000</v>
      </c>
    </row>
    <row r="15" spans="1:7" ht="22.5">
      <c r="A15" s="1" t="s">
        <v>58</v>
      </c>
      <c r="B15" s="23" t="s">
        <v>59</v>
      </c>
      <c r="C15" s="24" t="s">
        <v>45</v>
      </c>
      <c r="D15">
        <v>1</v>
      </c>
      <c r="E15" s="25">
        <v>30000</v>
      </c>
      <c r="F15" s="25">
        <f t="shared" si="0"/>
        <v>30000</v>
      </c>
      <c r="G15" t="s">
        <v>60</v>
      </c>
    </row>
    <row r="16" spans="1:7">
      <c r="A16" s="1" t="s">
        <v>61</v>
      </c>
      <c r="B16" s="23" t="s">
        <v>62</v>
      </c>
      <c r="C16" s="24" t="s">
        <v>45</v>
      </c>
      <c r="D16">
        <v>1</v>
      </c>
      <c r="E16" s="25">
        <v>13430</v>
      </c>
      <c r="F16" s="25">
        <f t="shared" si="0"/>
        <v>13430</v>
      </c>
      <c r="G16" t="s">
        <v>63</v>
      </c>
    </row>
    <row r="17" spans="1:6" ht="22.5">
      <c r="A17" s="1" t="s">
        <v>64</v>
      </c>
      <c r="B17" s="23" t="s">
        <v>65</v>
      </c>
      <c r="C17" s="24" t="s">
        <v>45</v>
      </c>
      <c r="D17">
        <v>1</v>
      </c>
      <c r="E17" s="25">
        <v>5000</v>
      </c>
      <c r="F17" s="25">
        <f t="shared" si="0"/>
        <v>5000</v>
      </c>
    </row>
    <row r="18" spans="1:6">
      <c r="A18" s="1" t="s">
        <v>66</v>
      </c>
      <c r="B18" s="23" t="s">
        <v>67</v>
      </c>
      <c r="C18" s="24" t="s">
        <v>45</v>
      </c>
      <c r="D18">
        <v>1</v>
      </c>
      <c r="E18" s="25">
        <v>1100</v>
      </c>
      <c r="F18" s="25">
        <f t="shared" si="0"/>
        <v>1100</v>
      </c>
    </row>
    <row r="19" spans="1:6" s="21" customFormat="1" ht="15.75" customHeight="1">
      <c r="A19" s="95" t="s">
        <v>68</v>
      </c>
      <c r="B19" s="95"/>
      <c r="C19" s="29"/>
      <c r="D19" s="29"/>
      <c r="E19" s="29"/>
      <c r="F19" s="29"/>
    </row>
    <row r="20" spans="1:6">
      <c r="A20" s="1" t="s">
        <v>69</v>
      </c>
      <c r="B20" s="23" t="s">
        <v>70</v>
      </c>
      <c r="C20" s="24" t="s">
        <v>71</v>
      </c>
      <c r="D20">
        <v>1</v>
      </c>
      <c r="E20" s="25">
        <v>5000</v>
      </c>
      <c r="F20" s="25">
        <f>D20*E20</f>
        <v>5000</v>
      </c>
    </row>
    <row r="21" spans="1:6">
      <c r="A21" s="1" t="s">
        <v>72</v>
      </c>
      <c r="C21" s="24" t="s">
        <v>45</v>
      </c>
      <c r="D21">
        <v>1</v>
      </c>
      <c r="E21" s="25">
        <v>3000</v>
      </c>
      <c r="F21" s="25">
        <f>D21*E21</f>
        <v>3000</v>
      </c>
    </row>
    <row r="22" spans="1:6">
      <c r="A22" s="1" t="s">
        <v>41</v>
      </c>
      <c r="C22" s="24" t="s">
        <v>45</v>
      </c>
      <c r="D22">
        <v>1</v>
      </c>
      <c r="E22" s="25">
        <v>15000</v>
      </c>
      <c r="F22" s="25">
        <f>D22*E22</f>
        <v>15000</v>
      </c>
    </row>
    <row r="23" spans="1:6" s="33" customFormat="1" ht="15">
      <c r="A23" s="30" t="s">
        <v>73</v>
      </c>
      <c r="B23" s="31"/>
      <c r="C23" s="32"/>
      <c r="E23" s="34"/>
      <c r="F23" s="34">
        <f>SUM(F4:F22)</f>
        <v>547990</v>
      </c>
    </row>
  </sheetData>
  <mergeCells count="5">
    <mergeCell ref="A2:F2"/>
    <mergeCell ref="A4:B4"/>
    <mergeCell ref="A6:B6"/>
    <mergeCell ref="A7:B7"/>
    <mergeCell ref="A19:B19"/>
  </mergeCells>
  <pageMargins left="0.69930555555555596" right="0.69930555555555596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2957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Ком.предложение</vt:lpstr>
      <vt:lpstr>себестоимость</vt:lpstr>
      <vt:lpstr>Ком.предложение!Область_печати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</dc:creator>
  <cp:lastModifiedBy>kdrom</cp:lastModifiedBy>
  <cp:revision>41</cp:revision>
  <cp:lastPrinted>2023-04-05T09:53:59Z</cp:lastPrinted>
  <dcterms:created xsi:type="dcterms:W3CDTF">2006-09-16T00:00:00Z</dcterms:created>
  <dcterms:modified xsi:type="dcterms:W3CDTF">2023-04-12T19:41:04Z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1033-10.2.0.5824</vt:lpwstr>
  </property>
</Properties>
</file>